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15195" windowHeight="7935"/>
  </bookViews>
  <sheets>
    <sheet name="Ark1" sheetId="1" r:id="rId1"/>
    <sheet name="Ark2" sheetId="2" r:id="rId2"/>
    <sheet name="Ark3" sheetId="3" r:id="rId3"/>
  </sheets>
  <calcPr calcId="125725"/>
</workbook>
</file>

<file path=xl/calcChain.xml><?xml version="1.0" encoding="utf-8"?>
<calcChain xmlns="http://schemas.openxmlformats.org/spreadsheetml/2006/main">
  <c r="C20" i="1"/>
  <c r="D20"/>
  <c r="B20"/>
  <c r="D18"/>
  <c r="C18"/>
  <c r="B18"/>
  <c r="D7"/>
  <c r="C7"/>
  <c r="B7"/>
  <c r="D17"/>
  <c r="C17"/>
  <c r="B17"/>
  <c r="D19"/>
  <c r="D9"/>
  <c r="D16"/>
  <c r="C19"/>
  <c r="C16"/>
  <c r="C9"/>
  <c r="B9"/>
  <c r="B19"/>
  <c r="B16"/>
</calcChain>
</file>

<file path=xl/sharedStrings.xml><?xml version="1.0" encoding="utf-8"?>
<sst xmlns="http://schemas.openxmlformats.org/spreadsheetml/2006/main" count="33" uniqueCount="33">
  <si>
    <t>Sammenligning af Q2</t>
  </si>
  <si>
    <t>Nørresundby Bank</t>
  </si>
  <si>
    <t>Nordjysk Bank</t>
  </si>
  <si>
    <t>Ringkjøbing Bank</t>
  </si>
  <si>
    <t>Mcap</t>
  </si>
  <si>
    <t>K/I</t>
  </si>
  <si>
    <t>EPS</t>
  </si>
  <si>
    <t>Kurs</t>
  </si>
  <si>
    <t>Antal aktier</t>
  </si>
  <si>
    <t>Solvens %</t>
  </si>
  <si>
    <t>Indlån</t>
  </si>
  <si>
    <t>Indre værdi</t>
  </si>
  <si>
    <t>110-130 mio</t>
  </si>
  <si>
    <t>Nedskrivninger incl. BP1</t>
  </si>
  <si>
    <t>Resultat efter skat</t>
  </si>
  <si>
    <t>000</t>
  </si>
  <si>
    <t>EK-Forrenting %</t>
  </si>
  <si>
    <t>Egenkapital</t>
  </si>
  <si>
    <t>Balance</t>
  </si>
  <si>
    <t>Estimeret P/E 2010</t>
  </si>
  <si>
    <t>Udlån til landbrug i %</t>
  </si>
  <si>
    <t>Forvent. Til helåret før neds. Og Kursreg.</t>
  </si>
  <si>
    <t>175-200 mio</t>
  </si>
  <si>
    <t>Nedskrivningr i % af udlån 1. halvår</t>
  </si>
  <si>
    <t>Udlån incl. garantier</t>
  </si>
  <si>
    <t>I/O (Indtjening pr. omkostningskrone)</t>
  </si>
  <si>
    <t>300-400 mio</t>
  </si>
  <si>
    <t>*6,00</t>
  </si>
  <si>
    <t>*Pr. 31-12-2009</t>
  </si>
  <si>
    <t>EPS estimeret for 2010 (Laveste udmelding)</t>
  </si>
  <si>
    <t>**</t>
  </si>
  <si>
    <t>*3,9</t>
  </si>
  <si>
    <t>**Beregnet ud fra Q2-resultatet ganget 2.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</si>
</sst>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" fontId="0" fillId="0" borderId="0" xfId="0" applyNumberFormat="1"/>
    <xf numFmtId="4" fontId="0" fillId="0" borderId="0" xfId="0" quotePrefix="1" applyNumberFormat="1"/>
    <xf numFmtId="4" fontId="1" fillId="0" borderId="0" xfId="0" applyNumberFormat="1" applyFont="1"/>
    <xf numFmtId="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"/>
  <sheetViews>
    <sheetView tabSelected="1" workbookViewId="0">
      <selection activeCell="C34" sqref="C34"/>
    </sheetView>
  </sheetViews>
  <sheetFormatPr defaultRowHeight="15"/>
  <cols>
    <col min="1" max="1" width="40.28515625" style="1" bestFit="1" customWidth="1"/>
    <col min="2" max="2" width="17.5703125" style="1" bestFit="1" customWidth="1"/>
    <col min="3" max="3" width="15.42578125" style="1" bestFit="1" customWidth="1"/>
    <col min="4" max="4" width="16.42578125" style="1" bestFit="1" customWidth="1"/>
    <col min="5" max="16384" width="9.140625" style="1"/>
  </cols>
  <sheetData>
    <row r="1" spans="1:4">
      <c r="A1" s="1" t="s">
        <v>0</v>
      </c>
    </row>
    <row r="3" spans="1:4">
      <c r="A3" s="2" t="s">
        <v>15</v>
      </c>
      <c r="B3" s="1" t="s">
        <v>1</v>
      </c>
      <c r="C3" s="1" t="s">
        <v>2</v>
      </c>
      <c r="D3" s="1" t="s">
        <v>3</v>
      </c>
    </row>
    <row r="4" spans="1:4">
      <c r="A4" s="1" t="s">
        <v>14</v>
      </c>
      <c r="B4" s="1">
        <v>39316</v>
      </c>
      <c r="C4" s="1">
        <v>66000</v>
      </c>
      <c r="D4" s="1">
        <v>144000</v>
      </c>
    </row>
    <row r="5" spans="1:4">
      <c r="A5" s="1" t="s">
        <v>17</v>
      </c>
      <c r="B5" s="1">
        <v>1242268</v>
      </c>
      <c r="C5" s="1">
        <v>1183000</v>
      </c>
      <c r="D5" s="1">
        <v>2194000</v>
      </c>
    </row>
    <row r="6" spans="1:4">
      <c r="A6" s="1" t="s">
        <v>10</v>
      </c>
      <c r="B6" s="1">
        <v>5852000</v>
      </c>
      <c r="C6" s="1">
        <v>6439000</v>
      </c>
      <c r="D6" s="1">
        <v>11194000</v>
      </c>
    </row>
    <row r="7" spans="1:4">
      <c r="A7" s="1" t="s">
        <v>24</v>
      </c>
      <c r="B7" s="1">
        <f>5730000+1726442</f>
        <v>7456442</v>
      </c>
      <c r="C7" s="1">
        <f>6170000+1642000</f>
        <v>7812000</v>
      </c>
      <c r="D7" s="1">
        <f>13070000+1357000</f>
        <v>14427000</v>
      </c>
    </row>
    <row r="8" spans="1:4">
      <c r="A8" s="1" t="s">
        <v>13</v>
      </c>
      <c r="B8" s="1">
        <v>47673</v>
      </c>
      <c r="C8" s="1">
        <v>52000</v>
      </c>
      <c r="D8" s="1">
        <v>63000</v>
      </c>
    </row>
    <row r="9" spans="1:4">
      <c r="A9" s="1" t="s">
        <v>23</v>
      </c>
      <c r="B9" s="1">
        <f>B8*100/B7</f>
        <v>0.63935319284988734</v>
      </c>
      <c r="C9" s="1">
        <f>C8*100/C7</f>
        <v>0.66564260112647211</v>
      </c>
      <c r="D9" s="1">
        <f>D8*100/D7</f>
        <v>0.4366812227074236</v>
      </c>
    </row>
    <row r="10" spans="1:4">
      <c r="A10" s="1" t="s">
        <v>18</v>
      </c>
      <c r="B10" s="1">
        <v>10027378</v>
      </c>
      <c r="C10" s="1">
        <v>8768092</v>
      </c>
      <c r="D10" s="1">
        <v>18543694</v>
      </c>
    </row>
    <row r="11" spans="1:4">
      <c r="A11" s="1" t="s">
        <v>16</v>
      </c>
      <c r="B11" s="1">
        <v>7.9</v>
      </c>
      <c r="C11" s="1">
        <v>13.2</v>
      </c>
      <c r="D11" s="1">
        <v>18.5</v>
      </c>
    </row>
    <row r="12" spans="1:4">
      <c r="A12" s="1" t="s">
        <v>9</v>
      </c>
      <c r="B12" s="1">
        <v>15.6</v>
      </c>
      <c r="C12" s="1">
        <v>16.5</v>
      </c>
      <c r="D12" s="1">
        <v>20.7</v>
      </c>
    </row>
    <row r="14" spans="1:4">
      <c r="A14" s="1" t="s">
        <v>7</v>
      </c>
      <c r="B14" s="1">
        <v>179.5</v>
      </c>
      <c r="C14" s="1">
        <v>105</v>
      </c>
      <c r="D14" s="1">
        <v>628</v>
      </c>
    </row>
    <row r="15" spans="1:4">
      <c r="A15" s="1" t="s">
        <v>8</v>
      </c>
      <c r="B15" s="1">
        <v>4600000</v>
      </c>
      <c r="C15" s="1">
        <v>8040000</v>
      </c>
      <c r="D15" s="1">
        <v>5040000</v>
      </c>
    </row>
    <row r="16" spans="1:4">
      <c r="A16" s="1" t="s">
        <v>4</v>
      </c>
      <c r="B16" s="1">
        <f>B14*B15</f>
        <v>825700000</v>
      </c>
      <c r="C16" s="1">
        <f>C14*C15</f>
        <v>844200000</v>
      </c>
      <c r="D16" s="1">
        <f>D14*D15</f>
        <v>3165120000</v>
      </c>
    </row>
    <row r="17" spans="1:6">
      <c r="A17" s="1" t="s">
        <v>6</v>
      </c>
      <c r="B17" s="1">
        <f>B4*1000/B15</f>
        <v>8.5469565217391299</v>
      </c>
      <c r="C17" s="1">
        <f>C4*1000/C15</f>
        <v>8.2089552238805972</v>
      </c>
      <c r="D17" s="1">
        <f>D4*1000/D15</f>
        <v>28.571428571428573</v>
      </c>
    </row>
    <row r="18" spans="1:6">
      <c r="A18" s="1" t="s">
        <v>29</v>
      </c>
      <c r="B18" s="1">
        <f>110000000/B15</f>
        <v>23.913043478260871</v>
      </c>
      <c r="C18" s="1">
        <f>175000000/C15</f>
        <v>21.766169154228855</v>
      </c>
      <c r="D18" s="1">
        <f>300000000/D15</f>
        <v>59.523809523809526</v>
      </c>
    </row>
    <row r="19" spans="1:6">
      <c r="A19" s="1" t="s">
        <v>5</v>
      </c>
      <c r="B19" s="1">
        <f>B14/B21</f>
        <v>0.65272727272727271</v>
      </c>
      <c r="C19" s="1">
        <f>C14/C21</f>
        <v>0.6867233485938522</v>
      </c>
      <c r="D19" s="1">
        <f>D14/D21</f>
        <v>1.4436781609195402</v>
      </c>
    </row>
    <row r="20" spans="1:6">
      <c r="A20" s="1" t="s">
        <v>19</v>
      </c>
      <c r="B20" s="1">
        <f>B14/B17/2</f>
        <v>10.500813917997762</v>
      </c>
      <c r="C20" s="1">
        <f t="shared" ref="C20:D20" si="0">C14/C17/2</f>
        <v>6.3954545454545455</v>
      </c>
      <c r="D20" s="1">
        <f t="shared" si="0"/>
        <v>10.99</v>
      </c>
      <c r="E20" s="1" t="s">
        <v>30</v>
      </c>
      <c r="F20"/>
    </row>
    <row r="21" spans="1:6">
      <c r="A21" s="1" t="s">
        <v>11</v>
      </c>
      <c r="B21" s="1">
        <v>275</v>
      </c>
      <c r="C21" s="1">
        <v>152.9</v>
      </c>
      <c r="D21" s="1">
        <v>435</v>
      </c>
    </row>
    <row r="22" spans="1:6">
      <c r="A22" s="1" t="s">
        <v>21</v>
      </c>
      <c r="B22" s="1" t="s">
        <v>12</v>
      </c>
      <c r="C22" s="1" t="s">
        <v>22</v>
      </c>
      <c r="D22" s="1" t="s">
        <v>26</v>
      </c>
    </row>
    <row r="24" spans="1:6">
      <c r="A24" s="3" t="s">
        <v>25</v>
      </c>
      <c r="B24" s="3">
        <v>1.25</v>
      </c>
      <c r="C24" s="3">
        <v>1.4</v>
      </c>
      <c r="D24" s="3">
        <v>1.84</v>
      </c>
    </row>
    <row r="25" spans="1:6">
      <c r="A25" s="1" t="s">
        <v>20</v>
      </c>
      <c r="B25" s="4" t="s">
        <v>27</v>
      </c>
      <c r="C25" s="1">
        <v>17.5</v>
      </c>
      <c r="D25" s="4" t="s">
        <v>31</v>
      </c>
    </row>
    <row r="28" spans="1:6">
      <c r="A28" s="1" t="s">
        <v>28</v>
      </c>
    </row>
    <row r="29" spans="1:6">
      <c r="A29" s="1" t="s">
        <v>32</v>
      </c>
    </row>
  </sheetData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Britt</dc:creator>
  <cp:lastModifiedBy>Britt</cp:lastModifiedBy>
  <dcterms:created xsi:type="dcterms:W3CDTF">2010-08-11T14:33:11Z</dcterms:created>
  <dcterms:modified xsi:type="dcterms:W3CDTF">2010-08-11T18:14:02Z</dcterms:modified>
</cp:coreProperties>
</file>